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atengemeinde\08 Finanzen und Steuern\08 0500 Besoldungen\"/>
    </mc:Choice>
  </mc:AlternateContent>
  <xr:revisionPtr revIDLastSave="0" documentId="13_ncr:1_{7F0747CB-9A9B-49D4-BE6D-17BD8019DA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5" r:id="rId1"/>
  </sheets>
  <definedNames>
    <definedName name="faktor">#REF!</definedName>
    <definedName name="kurz">#REF!</definedName>
    <definedName name="lang">#REF!</definedName>
    <definedName name="mittel">#REF!</definedName>
    <definedName name="sehrla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5" l="1"/>
  <c r="E16" i="5"/>
  <c r="E17" i="5"/>
  <c r="E18" i="5"/>
  <c r="F18" i="5" s="1"/>
  <c r="E19" i="5"/>
  <c r="E20" i="5"/>
  <c r="F20" i="5" s="1"/>
  <c r="E21" i="5"/>
  <c r="E22" i="5"/>
  <c r="F22" i="5" s="1"/>
  <c r="E23" i="5"/>
  <c r="E24" i="5"/>
  <c r="F24" i="5" s="1"/>
  <c r="E25" i="5"/>
  <c r="E26" i="5"/>
  <c r="F26" i="5" s="1"/>
  <c r="E27" i="5"/>
  <c r="E28" i="5"/>
  <c r="F28" i="5" s="1"/>
  <c r="E29" i="5"/>
  <c r="E30" i="5"/>
  <c r="F30" i="5" s="1"/>
  <c r="E31" i="5"/>
  <c r="E32" i="5"/>
  <c r="F32" i="5" s="1"/>
  <c r="E33" i="5"/>
  <c r="E34" i="5"/>
  <c r="F34" i="5" s="1"/>
  <c r="E35" i="5"/>
  <c r="F16" i="5"/>
  <c r="F15" i="5"/>
  <c r="F17" i="5"/>
  <c r="F19" i="5"/>
  <c r="F21" i="5"/>
  <c r="F23" i="5"/>
  <c r="F25" i="5"/>
  <c r="F27" i="5"/>
  <c r="F29" i="5"/>
  <c r="F31" i="5"/>
  <c r="F33" i="5"/>
  <c r="F35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I17" i="5"/>
  <c r="J17" i="5" s="1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E14" i="5"/>
  <c r="F14" i="5" s="1"/>
  <c r="I16" i="5"/>
  <c r="J16" i="5" s="1"/>
  <c r="M36" i="5"/>
  <c r="L36" i="5"/>
  <c r="K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I15" i="5"/>
  <c r="J15" i="5" s="1"/>
  <c r="O14" i="5"/>
  <c r="I14" i="5"/>
  <c r="J14" i="5" s="1"/>
  <c r="F36" i="5" l="1"/>
  <c r="O36" i="5"/>
  <c r="E36" i="5"/>
  <c r="J36" i="5"/>
  <c r="O37" i="5" l="1"/>
</calcChain>
</file>

<file path=xl/sharedStrings.xml><?xml version="1.0" encoding="utf-8"?>
<sst xmlns="http://schemas.openxmlformats.org/spreadsheetml/2006/main" count="47" uniqueCount="42">
  <si>
    <t>Finanzverwaltung</t>
  </si>
  <si>
    <t>Datum</t>
  </si>
  <si>
    <t>Spesen</t>
  </si>
  <si>
    <t>[CHF]</t>
  </si>
  <si>
    <t>Sitzungen</t>
  </si>
  <si>
    <t xml:space="preserve"> [CHF]</t>
  </si>
  <si>
    <t>Beschreibung</t>
  </si>
  <si>
    <t>Total</t>
  </si>
  <si>
    <t>[Std]</t>
  </si>
  <si>
    <r>
      <t xml:space="preserve">Total Entschädigung </t>
    </r>
    <r>
      <rPr>
        <sz val="11"/>
        <color theme="1"/>
        <rFont val="Arial"/>
        <family val="2"/>
      </rPr>
      <t>(Sitzungen / Spesen)</t>
    </r>
  </si>
  <si>
    <t>Name</t>
  </si>
  <si>
    <t>Funktion</t>
  </si>
  <si>
    <t>Adresse</t>
  </si>
  <si>
    <t>Arbeitszeit, Sitzungen und Spesen</t>
  </si>
  <si>
    <r>
      <rPr>
        <b/>
        <sz val="10"/>
        <color theme="1"/>
        <rFont val="Arial"/>
        <family val="2"/>
      </rPr>
      <t>bis</t>
    </r>
    <r>
      <rPr>
        <b/>
        <sz val="11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z.B. 12:15</t>
    </r>
  </si>
  <si>
    <r>
      <rPr>
        <b/>
        <sz val="10"/>
        <color theme="1"/>
        <rFont val="Arial"/>
        <family val="2"/>
      </rPr>
      <t>von</t>
    </r>
    <r>
      <rPr>
        <b/>
        <sz val="11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z.B. 08:15</t>
    </r>
  </si>
  <si>
    <r>
      <rPr>
        <b/>
        <sz val="10"/>
        <color theme="1"/>
        <rFont val="Arial"/>
        <family val="2"/>
      </rPr>
      <t>bis</t>
    </r>
    <r>
      <rPr>
        <b/>
        <sz val="11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z.B. 11:30</t>
    </r>
  </si>
  <si>
    <r>
      <rPr>
        <b/>
        <sz val="10"/>
        <color theme="1"/>
        <rFont val="Arial"/>
        <family val="2"/>
      </rPr>
      <t>Zeit</t>
    </r>
    <r>
      <rPr>
        <b/>
        <sz val="11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z.B. 2.25 Std</t>
    </r>
  </si>
  <si>
    <r>
      <rPr>
        <b/>
        <sz val="10"/>
        <color theme="1"/>
        <rFont val="Arial"/>
        <family val="2"/>
      </rPr>
      <t>Total</t>
    </r>
    <r>
      <rPr>
        <sz val="9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[CHF]</t>
    </r>
  </si>
  <si>
    <r>
      <rPr>
        <b/>
        <sz val="10"/>
        <color theme="1"/>
        <rFont val="Arial"/>
        <family val="2"/>
      </rPr>
      <t xml:space="preserve">Total
</t>
    </r>
    <r>
      <rPr>
        <sz val="7"/>
        <color theme="1"/>
        <rFont val="Arial"/>
        <family val="2"/>
      </rPr>
      <t>[CHF]</t>
    </r>
  </si>
  <si>
    <r>
      <rPr>
        <b/>
        <sz val="10"/>
        <color theme="1"/>
        <rFont val="Arial"/>
        <family val="2"/>
      </rPr>
      <t xml:space="preserve">von
</t>
    </r>
    <r>
      <rPr>
        <sz val="7"/>
        <color theme="1"/>
        <rFont val="Arial"/>
        <family val="2"/>
      </rPr>
      <t>z.B. 10:30</t>
    </r>
  </si>
  <si>
    <r>
      <rPr>
        <b/>
        <sz val="10"/>
        <color theme="1"/>
        <rFont val="Arial"/>
        <family val="2"/>
      </rPr>
      <t>Auto</t>
    </r>
    <r>
      <rPr>
        <b/>
        <sz val="11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[km]</t>
    </r>
  </si>
  <si>
    <r>
      <rPr>
        <b/>
        <sz val="10"/>
        <color theme="1"/>
        <rFont val="Arial"/>
        <family val="2"/>
      </rPr>
      <t>ÖV</t>
    </r>
    <r>
      <rPr>
        <b/>
        <sz val="11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[CHF]</t>
    </r>
  </si>
  <si>
    <r>
      <rPr>
        <b/>
        <sz val="9.5"/>
        <color theme="1"/>
        <rFont val="Arial"/>
        <family val="2"/>
      </rPr>
      <t>Diverses</t>
    </r>
    <r>
      <rPr>
        <b/>
        <sz val="11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[CHF]</t>
    </r>
  </si>
  <si>
    <r>
      <rPr>
        <b/>
        <sz val="10"/>
        <color theme="1"/>
        <rFont val="Arial"/>
        <family val="2"/>
      </rPr>
      <t>Beleg</t>
    </r>
    <r>
      <rPr>
        <b/>
        <sz val="11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Nr.</t>
    </r>
  </si>
  <si>
    <t>Abrechnung</t>
  </si>
  <si>
    <t>Bank- / Postverbindung</t>
  </si>
  <si>
    <t xml:space="preserve">IBAN </t>
  </si>
  <si>
    <t>CH</t>
  </si>
  <si>
    <t>Einwohnergemeinde Burgistein</t>
  </si>
  <si>
    <t>Personalreglement, Anhang II</t>
  </si>
  <si>
    <t>ab 3 Stunden</t>
  </si>
  <si>
    <t>ab 5 Stunden</t>
  </si>
  <si>
    <t>Km-Vergütung Privatauto (ausserhalb Gde.)</t>
  </si>
  <si>
    <r>
      <rPr>
        <sz val="11"/>
        <color theme="1"/>
        <rFont val="Wingdings"/>
        <charset val="2"/>
      </rPr>
      <t>à</t>
    </r>
    <r>
      <rPr>
        <sz val="11"/>
        <color theme="1"/>
        <rFont val="Arial"/>
        <family val="2"/>
      </rPr>
      <t>bis anfangs Dezember einreichen</t>
    </r>
  </si>
  <si>
    <t>Mahlzeiten (Mittagessen) max.</t>
  </si>
  <si>
    <t>Sitzungen bis 3 Stunden</t>
  </si>
  <si>
    <t>Arbeitszeit (tagsüber)</t>
  </si>
  <si>
    <r>
      <rPr>
        <sz val="11"/>
        <color theme="1"/>
        <rFont val="Wingdings"/>
        <charset val="2"/>
      </rPr>
      <t>à</t>
    </r>
    <r>
      <rPr>
        <sz val="11"/>
        <color theme="1"/>
        <rFont val="Arial"/>
        <family val="2"/>
      </rPr>
      <t xml:space="preserve">Mit der Jahresentschädigung gelten der Zeitaufwand für die Sitzungsvor- und
Nachbearbeitung, das Aktenstudium sowie
Besprechung mit der Verwaltung als abgegolten. </t>
    </r>
  </si>
  <si>
    <t xml:space="preserve">Unterschrift </t>
  </si>
  <si>
    <t>Arbeitszeit</t>
  </si>
  <si>
    <r>
      <rPr>
        <b/>
        <sz val="10"/>
        <color theme="1"/>
        <rFont val="Arial"/>
        <family val="2"/>
      </rPr>
      <t>Zeit</t>
    </r>
    <r>
      <rPr>
        <b/>
        <sz val="11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[Std]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</si>
</sst>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7]d/\ mmmm\ yyyy;@"/>
    <numFmt numFmtId="165" formatCode="0.0"/>
    <numFmt numFmtId="166" formatCode="&quot;CHF&quot;\ #,##0.00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.5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1"/>
      <name val="Wingdings"/>
      <charset val="2"/>
    </font>
    <font>
      <sz val="11"/>
      <color theme="1"/>
      <name val="Arial"/>
      <family val="2"/>
      <charset val="2"/>
    </font>
    <font>
      <b/>
      <sz val="11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theme="1"/>
      </left>
      <right style="double">
        <color indexed="64"/>
      </right>
      <top/>
      <bottom style="thin">
        <color theme="1"/>
      </bottom>
      <diagonal/>
    </border>
    <border>
      <left/>
      <right style="double">
        <color indexed="64"/>
      </right>
      <top/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theme="1"/>
      </right>
      <top/>
      <bottom style="thin">
        <color theme="1"/>
      </bottom>
      <diagonal/>
    </border>
    <border>
      <left style="double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thin">
        <color theme="1"/>
      </right>
      <top style="thin">
        <color theme="1"/>
      </top>
      <bottom/>
      <diagonal/>
    </border>
    <border>
      <left style="double">
        <color indexed="64"/>
      </left>
      <right/>
      <top/>
      <bottom style="medium">
        <color auto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2" fontId="5" fillId="4" borderId="2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2" fontId="5" fillId="3" borderId="2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4" fontId="3" fillId="3" borderId="6" xfId="0" applyNumberFormat="1" applyFont="1" applyFill="1" applyBorder="1" applyAlignment="1">
      <alignment horizontal="right" vertical="center"/>
    </xf>
    <xf numFmtId="4" fontId="3" fillId="4" borderId="7" xfId="0" applyNumberFormat="1" applyFont="1" applyFill="1" applyBorder="1" applyAlignment="1">
      <alignment horizontal="right" vertical="center"/>
    </xf>
    <xf numFmtId="4" fontId="10" fillId="6" borderId="10" xfId="0" applyNumberFormat="1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20" fontId="2" fillId="0" borderId="0" xfId="0" applyNumberFormat="1" applyFont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/>
      <protection locked="0"/>
    </xf>
    <xf numFmtId="14" fontId="11" fillId="0" borderId="20" xfId="0" applyNumberFormat="1" applyFont="1" applyBorder="1" applyAlignment="1" applyProtection="1">
      <alignment horizontal="left" vertical="center"/>
      <protection locked="0"/>
    </xf>
    <xf numFmtId="20" fontId="11" fillId="0" borderId="21" xfId="0" applyNumberFormat="1" applyFont="1" applyBorder="1" applyAlignment="1" applyProtection="1">
      <alignment horizontal="right" vertical="center"/>
      <protection locked="0"/>
    </xf>
    <xf numFmtId="4" fontId="11" fillId="0" borderId="21" xfId="0" applyNumberFormat="1" applyFont="1" applyBorder="1" applyAlignment="1" applyProtection="1">
      <alignment horizontal="right" vertical="center"/>
      <protection locked="0"/>
    </xf>
    <xf numFmtId="4" fontId="11" fillId="0" borderId="22" xfId="0" applyNumberFormat="1" applyFont="1" applyBorder="1" applyAlignment="1">
      <alignment horizontal="right" vertical="center"/>
    </xf>
    <xf numFmtId="14" fontId="11" fillId="0" borderId="23" xfId="0" applyNumberFormat="1" applyFont="1" applyBorder="1" applyAlignment="1" applyProtection="1">
      <alignment horizontal="left" vertical="center"/>
      <protection locked="0"/>
    </xf>
    <xf numFmtId="20" fontId="11" fillId="0" borderId="4" xfId="0" applyNumberFormat="1" applyFont="1" applyBorder="1" applyAlignment="1" applyProtection="1">
      <alignment horizontal="right" vertical="center"/>
      <protection locked="0"/>
    </xf>
    <xf numFmtId="1" fontId="11" fillId="0" borderId="4" xfId="0" applyNumberFormat="1" applyFont="1" applyBorder="1" applyAlignment="1" applyProtection="1">
      <alignment horizontal="right" vertical="center"/>
      <protection locked="0"/>
    </xf>
    <xf numFmtId="4" fontId="11" fillId="0" borderId="4" xfId="0" applyNumberFormat="1" applyFont="1" applyBorder="1" applyAlignment="1" applyProtection="1">
      <alignment horizontal="right" vertical="center"/>
      <protection locked="0"/>
    </xf>
    <xf numFmtId="4" fontId="11" fillId="0" borderId="24" xfId="0" applyNumberFormat="1" applyFont="1" applyBorder="1" applyAlignment="1">
      <alignment horizontal="right" vertical="center"/>
    </xf>
    <xf numFmtId="14" fontId="11" fillId="0" borderId="25" xfId="0" applyNumberFormat="1" applyFont="1" applyBorder="1" applyAlignment="1" applyProtection="1">
      <alignment horizontal="left" vertical="center"/>
      <protection locked="0"/>
    </xf>
    <xf numFmtId="20" fontId="11" fillId="0" borderId="26" xfId="0" applyNumberFormat="1" applyFont="1" applyBorder="1" applyAlignment="1" applyProtection="1">
      <alignment horizontal="right" vertical="center"/>
      <protection locked="0"/>
    </xf>
    <xf numFmtId="1" fontId="11" fillId="0" borderId="26" xfId="0" applyNumberFormat="1" applyFont="1" applyBorder="1" applyAlignment="1" applyProtection="1">
      <alignment horizontal="right" vertical="center"/>
      <protection locked="0"/>
    </xf>
    <xf numFmtId="4" fontId="11" fillId="0" borderId="26" xfId="0" applyNumberFormat="1" applyFont="1" applyBorder="1" applyAlignment="1" applyProtection="1">
      <alignment horizontal="right" vertical="center"/>
      <protection locked="0"/>
    </xf>
    <xf numFmtId="4" fontId="11" fillId="0" borderId="27" xfId="0" applyNumberFormat="1" applyFont="1" applyBorder="1" applyAlignment="1">
      <alignment horizontal="right" vertical="center"/>
    </xf>
    <xf numFmtId="0" fontId="2" fillId="0" borderId="1" xfId="0" applyFont="1" applyBorder="1" applyAlignment="1" applyProtection="1">
      <alignment vertical="center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4" fontId="3" fillId="0" borderId="0" xfId="0" applyNumberFormat="1" applyFont="1" applyAlignment="1">
      <alignment horizontal="right" vertical="center" wrapText="1"/>
    </xf>
    <xf numFmtId="0" fontId="3" fillId="0" borderId="5" xfId="0" applyFont="1" applyBorder="1" applyAlignment="1" applyProtection="1">
      <alignment horizontal="right" vertical="center"/>
      <protection locked="0"/>
    </xf>
    <xf numFmtId="20" fontId="11" fillId="0" borderId="20" xfId="0" applyNumberFormat="1" applyFont="1" applyBorder="1" applyAlignment="1" applyProtection="1">
      <alignment horizontal="right" vertical="center"/>
      <protection locked="0"/>
    </xf>
    <xf numFmtId="20" fontId="11" fillId="0" borderId="23" xfId="0" applyNumberFormat="1" applyFont="1" applyBorder="1" applyAlignment="1" applyProtection="1">
      <alignment horizontal="right" vertical="center"/>
      <protection locked="0"/>
    </xf>
    <xf numFmtId="0" fontId="3" fillId="5" borderId="29" xfId="0" applyFont="1" applyFill="1" applyBorder="1" applyAlignment="1" applyProtection="1">
      <alignment horizontal="center" vertical="center" wrapText="1"/>
      <protection locked="0"/>
    </xf>
    <xf numFmtId="4" fontId="11" fillId="0" borderId="30" xfId="0" applyNumberFormat="1" applyFont="1" applyBorder="1" applyAlignment="1">
      <alignment horizontal="right" vertical="center"/>
    </xf>
    <xf numFmtId="4" fontId="3" fillId="5" borderId="31" xfId="0" applyNumberFormat="1" applyFont="1" applyFill="1" applyBorder="1" applyAlignment="1">
      <alignment horizontal="right" vertical="center" wrapText="1"/>
    </xf>
    <xf numFmtId="20" fontId="11" fillId="0" borderId="22" xfId="0" applyNumberFormat="1" applyFont="1" applyBorder="1" applyAlignment="1" applyProtection="1">
      <alignment horizontal="left" vertical="center"/>
      <protection locked="0"/>
    </xf>
    <xf numFmtId="14" fontId="11" fillId="0" borderId="24" xfId="0" applyNumberFormat="1" applyFont="1" applyBorder="1" applyAlignment="1" applyProtection="1">
      <alignment horizontal="left" vertical="center"/>
      <protection locked="0"/>
    </xf>
    <xf numFmtId="14" fontId="11" fillId="0" borderId="27" xfId="0" applyNumberFormat="1" applyFont="1" applyBorder="1" applyAlignment="1" applyProtection="1">
      <alignment horizontal="left" vertical="center"/>
      <protection locked="0"/>
    </xf>
    <xf numFmtId="0" fontId="3" fillId="5" borderId="33" xfId="0" applyFont="1" applyFill="1" applyBorder="1" applyAlignment="1" applyProtection="1">
      <alignment horizontal="center" vertical="center" wrapText="1"/>
      <protection locked="0"/>
    </xf>
    <xf numFmtId="20" fontId="11" fillId="0" borderId="34" xfId="0" applyNumberFormat="1" applyFont="1" applyBorder="1" applyAlignment="1" applyProtection="1">
      <alignment horizontal="right" vertical="center"/>
      <protection locked="0"/>
    </xf>
    <xf numFmtId="20" fontId="11" fillId="0" borderId="35" xfId="0" applyNumberFormat="1" applyFont="1" applyBorder="1" applyAlignment="1" applyProtection="1">
      <alignment horizontal="right" vertical="center"/>
      <protection locked="0"/>
    </xf>
    <xf numFmtId="20" fontId="11" fillId="0" borderId="36" xfId="0" applyNumberFormat="1" applyFont="1" applyBorder="1" applyAlignment="1" applyProtection="1">
      <alignment horizontal="righ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2" fontId="11" fillId="0" borderId="21" xfId="0" applyNumberFormat="1" applyFont="1" applyBorder="1" applyAlignment="1">
      <alignment horizontal="right"/>
    </xf>
    <xf numFmtId="2" fontId="11" fillId="0" borderId="4" xfId="0" applyNumberFormat="1" applyFont="1" applyBorder="1" applyAlignment="1">
      <alignment horizontal="right"/>
    </xf>
    <xf numFmtId="165" fontId="11" fillId="0" borderId="34" xfId="0" applyNumberFormat="1" applyFont="1" applyBorder="1" applyAlignment="1" applyProtection="1">
      <alignment horizontal="right" vertical="center"/>
      <protection locked="0"/>
    </xf>
    <xf numFmtId="165" fontId="11" fillId="0" borderId="35" xfId="0" applyNumberFormat="1" applyFont="1" applyBorder="1" applyAlignment="1" applyProtection="1">
      <alignment horizontal="right" vertical="center"/>
      <protection locked="0"/>
    </xf>
    <xf numFmtId="165" fontId="11" fillId="0" borderId="36" xfId="0" applyNumberFormat="1" applyFont="1" applyBorder="1" applyAlignment="1" applyProtection="1">
      <alignment horizontal="right" vertical="center"/>
      <protection locked="0"/>
    </xf>
    <xf numFmtId="2" fontId="11" fillId="0" borderId="35" xfId="0" applyNumberFormat="1" applyFont="1" applyBorder="1" applyAlignment="1" applyProtection="1">
      <alignment horizontal="right" vertical="center"/>
      <protection locked="0"/>
    </xf>
    <xf numFmtId="2" fontId="3" fillId="0" borderId="37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1" fontId="1" fillId="0" borderId="21" xfId="0" applyNumberFormat="1" applyFont="1" applyBorder="1" applyAlignment="1" applyProtection="1">
      <alignment horizontal="right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14" fontId="13" fillId="0" borderId="0" xfId="0" applyNumberFormat="1" applyFont="1" applyAlignment="1" applyProtection="1">
      <alignment horizontal="left" vertical="center"/>
      <protection locked="0"/>
    </xf>
    <xf numFmtId="2" fontId="5" fillId="5" borderId="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/>
    </xf>
    <xf numFmtId="166" fontId="5" fillId="4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4" fontId="11" fillId="0" borderId="38" xfId="0" applyNumberFormat="1" applyFont="1" applyBorder="1" applyAlignment="1">
      <alignment horizontal="right" vertical="center"/>
    </xf>
    <xf numFmtId="4" fontId="3" fillId="5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4" fontId="3" fillId="0" borderId="12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14" fontId="3" fillId="0" borderId="13" xfId="0" applyNumberFormat="1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3" fillId="5" borderId="32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14" fontId="3" fillId="3" borderId="16" xfId="0" applyNumberFormat="1" applyFont="1" applyFill="1" applyBorder="1" applyAlignment="1" applyProtection="1">
      <alignment horizontal="center" vertical="center"/>
      <protection locked="0"/>
    </xf>
    <xf numFmtId="14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outline="0">
        <left style="thin">
          <color theme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double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1"/>
        </left>
        <right style="double">
          <color indexed="64"/>
        </right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5" formatCode="hh:mm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5" formatCode="hh:mm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double">
          <color indexed="64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outline="0">
        <left style="thin">
          <color theme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5" formatCode="hh:mm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double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5" formatCode="hh:mm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5" formatCode="hh:mm"/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theme="1"/>
        </left>
        <right style="thin">
          <color theme="1"/>
        </right>
        <top/>
        <bottom/>
      </border>
      <protection locked="0" hidden="0"/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0" tint="-0.14999847407452621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  <protection locked="0" hidden="0"/>
    </dxf>
    <dxf>
      <font>
        <color theme="0"/>
      </font>
    </dxf>
    <dxf>
      <font>
        <color rgb="FFFFCC99"/>
      </font>
    </dxf>
    <dxf>
      <font>
        <color rgb="FFFFFF99"/>
      </font>
    </dxf>
    <dxf>
      <font>
        <color rgb="FF99FF99"/>
      </font>
    </dxf>
  </dxfs>
  <tableStyles count="0" defaultTableStyle="TableStyleMedium2" defaultPivotStyle="PivotStyleLight16"/>
  <colors>
    <mruColors>
      <color rgb="FF99FF99"/>
      <color rgb="FFFFFF99"/>
      <color rgb="FFFFFFCC"/>
      <color rgb="FFFFCC99"/>
      <color rgb="FFFF9999"/>
      <color rgb="FF66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518160</xdr:colOff>
      <xdr:row>3</xdr:row>
      <xdr:rowOff>132201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BF42283-94A5-4ADF-B93F-B38C93D11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8160" cy="657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735D68-1F84-4FF0-812A-68E93C75CBEA}" name="Tabelle22" displayName="Tabelle22" ref="A14:O35" headerRowCount="0" headerRowDxfId="34" dataDxfId="33" totalsRowDxfId="31" tableBorderDxfId="32">
  <tableColumns count="15">
    <tableColumn id="1" xr3:uid="{6202D5E8-6B29-4A0D-BE04-4EDA774C492E}" name="Datum" totalsRowLabel="Ergebnis" headerRowDxfId="30" dataDxfId="29" totalsRowDxfId="28"/>
    <tableColumn id="2" xr3:uid="{2675ED3D-FF7D-4554-AB2B-9494EC673070}" name="Beschreibung" headerRowDxfId="27" dataDxfId="26"/>
    <tableColumn id="3" xr3:uid="{B66A2D13-5BAE-4925-8369-AD0E83A39369}" name="von" headerRowDxfId="25" dataDxfId="24"/>
    <tableColumn id="4" xr3:uid="{D23202AB-A567-4AC3-9997-41FF6E3C20C8}" name="bis" headerRowDxfId="23" dataDxfId="22"/>
    <tableColumn id="5" xr3:uid="{825AF817-87D8-4579-834C-3B98724F6811}" name="Total" headerRowDxfId="21" dataDxfId="20">
      <calculatedColumnFormula>IF(AND(C14="",D14=""),"",(D14-C14)*24)</calculatedColumnFormula>
    </tableColumn>
    <tableColumn id="15" xr3:uid="{D112ED9F-2ECB-48EC-853E-EE7587F0ECBB}" name="Spalte1" headerRowDxfId="19" dataDxfId="18">
      <calculatedColumnFormula>Tabelle22[[#This Row],[Total]]*$O$5</calculatedColumnFormula>
    </tableColumn>
    <tableColumn id="13" xr3:uid="{185A7842-975C-4A1C-A474-0796D75D6F25}" name="Spalte3" headerRowDxfId="17" dataDxfId="16"/>
    <tableColumn id="14" xr3:uid="{1D576D6E-4A6E-4F3D-9B8E-528BFE9A31D3}" name="Spalte4" headerRowDxfId="15" dataDxfId="14"/>
    <tableColumn id="6" xr3:uid="{503A0FEE-8D65-45A0-8804-0FA04C65BE01}" name="Zeit" headerRowDxfId="13" dataDxfId="12">
      <calculatedColumnFormula>IF(AND(G14="",H14=""),"",(H14-G14)*24)</calculatedColumnFormula>
    </tableColumn>
    <tableColumn id="7" xr3:uid="{CBEEA6A7-480B-4586-95D5-DC977DE11CE7}" name="Total2" headerRowDxfId="11" dataDxfId="10">
      <calculatedColumnFormula>IF(I14="","",IF(I14&lt;=3,40,IF(I14&gt;=3,75,IF(I14&gt;5,150))))</calculatedColumnFormula>
    </tableColumn>
    <tableColumn id="8" xr3:uid="{F8B84842-8E6A-4D53-B958-A5B276F5476C}" name="Auto" headerRowDxfId="9" dataDxfId="8"/>
    <tableColumn id="9" xr3:uid="{295BF873-1A42-441B-8F38-744A59891A1D}" name="ÖV" headerRowDxfId="7" dataDxfId="6"/>
    <tableColumn id="10" xr3:uid="{2C58B065-560B-4AA3-BA52-A8FC5BD100EE}" name="Div." headerRowDxfId="5" dataDxfId="4"/>
    <tableColumn id="11" xr3:uid="{E0161862-378D-40D1-A9A0-C91B07E9D502}" name="Beleg" headerRowDxfId="3" dataDxfId="2"/>
    <tableColumn id="12" xr3:uid="{0781A48A-03D3-417E-A410-AC0710416FAA}" name="Total3" totalsRowFunction="count" headerRowDxfId="1" dataDxfId="0">
      <calculatedColumnFormula>IF(AND(K14="",L14="",M14=""),"",SUM(L14:M14)+(K14*0.7))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91D5-4097-4146-B265-D93388EAA222}">
  <dimension ref="A1:AY42"/>
  <sheetViews>
    <sheetView tabSelected="1" topLeftCell="A11" zoomScaleNormal="100" workbookViewId="0">
      <selection activeCell="M14" sqref="M14"/>
    </sheetView>
  </sheetViews>
  <sheetFormatPr baseColWidth="10" defaultColWidth="11.44140625" defaultRowHeight="13.8"/>
  <cols>
    <col min="1" max="1" width="11.6640625" style="14" customWidth="1"/>
    <col min="2" max="2" width="43.88671875" style="14" customWidth="1"/>
    <col min="3" max="10" width="8.6640625" style="10" customWidth="1"/>
    <col min="11" max="12" width="8.6640625" style="14" customWidth="1"/>
    <col min="13" max="13" width="9" style="14" customWidth="1"/>
    <col min="14" max="14" width="15.6640625" style="14" customWidth="1"/>
    <col min="15" max="15" width="9.6640625" style="14" customWidth="1"/>
    <col min="16" max="16384" width="11.44140625" style="14"/>
  </cols>
  <sheetData>
    <row r="1" spans="1:51" s="1" customFormat="1">
      <c r="L1" s="9"/>
    </row>
    <row r="2" spans="1:51" s="74" customFormat="1">
      <c r="B2" s="74" t="s">
        <v>29</v>
      </c>
      <c r="L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74" customFormat="1">
      <c r="B3" s="74" t="s">
        <v>0</v>
      </c>
      <c r="G3" s="105" t="s">
        <v>25</v>
      </c>
      <c r="H3" s="105"/>
      <c r="I3" s="74" t="s">
        <v>13</v>
      </c>
      <c r="O3" s="4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74" customFormat="1">
      <c r="L4" s="84" t="s">
        <v>30</v>
      </c>
      <c r="M4" s="86"/>
      <c r="N4" s="86"/>
      <c r="O4" s="88" t="s">
        <v>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15" customFormat="1">
      <c r="A5" s="74"/>
      <c r="L5" s="85" t="s">
        <v>40</v>
      </c>
      <c r="M5" s="85"/>
      <c r="N5" s="85"/>
      <c r="O5" s="83">
        <v>25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</row>
    <row r="6" spans="1:51" s="15" customFormat="1" ht="14.4">
      <c r="A6" s="74" t="s">
        <v>10</v>
      </c>
      <c r="B6" s="73"/>
      <c r="C6" s="105"/>
      <c r="D6" s="106"/>
      <c r="E6" s="23"/>
      <c r="F6" s="23"/>
      <c r="G6" s="105" t="s">
        <v>11</v>
      </c>
      <c r="H6" s="106"/>
      <c r="I6" s="44"/>
      <c r="J6" s="44"/>
      <c r="K6" s="23"/>
      <c r="L6" s="8" t="s">
        <v>36</v>
      </c>
      <c r="M6" s="5"/>
      <c r="N6" s="5"/>
      <c r="O6" s="6">
        <v>40</v>
      </c>
      <c r="P6" s="17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5" customFormat="1">
      <c r="A7" s="74"/>
      <c r="L7" s="8" t="s">
        <v>31</v>
      </c>
      <c r="M7" s="5"/>
      <c r="N7" s="5"/>
      <c r="O7" s="6">
        <v>75</v>
      </c>
      <c r="P7" s="17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15" customFormat="1" ht="14.4">
      <c r="A8" s="74" t="s">
        <v>12</v>
      </c>
      <c r="B8" s="107"/>
      <c r="C8" s="108"/>
      <c r="D8" s="108"/>
      <c r="E8" s="108"/>
      <c r="F8" s="108"/>
      <c r="G8" s="108"/>
      <c r="H8" s="108"/>
      <c r="I8" s="108"/>
      <c r="J8" s="108"/>
      <c r="L8" s="8" t="s">
        <v>32</v>
      </c>
      <c r="M8" s="5"/>
      <c r="N8" s="5"/>
      <c r="O8" s="6">
        <v>150</v>
      </c>
      <c r="P8" s="17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</row>
    <row r="9" spans="1:51" s="15" customFormat="1">
      <c r="A9" s="74"/>
      <c r="L9" s="7" t="s">
        <v>35</v>
      </c>
      <c r="M9" s="7"/>
      <c r="N9" s="7"/>
      <c r="O9" s="87">
        <v>25</v>
      </c>
      <c r="P9" s="17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5" customFormat="1">
      <c r="A10" s="74" t="s">
        <v>26</v>
      </c>
      <c r="C10" s="46" t="s">
        <v>27</v>
      </c>
      <c r="D10" s="109" t="s">
        <v>28</v>
      </c>
      <c r="E10" s="109"/>
      <c r="F10" s="109"/>
      <c r="G10" s="109"/>
      <c r="H10" s="109"/>
      <c r="I10" s="109"/>
      <c r="J10" s="109"/>
      <c r="L10" s="7" t="s">
        <v>33</v>
      </c>
      <c r="M10" s="3"/>
      <c r="N10" s="3"/>
      <c r="O10" s="4">
        <v>0.7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5" customFormat="1" ht="14.4" thickBot="1">
      <c r="L11" s="16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0" customFormat="1" ht="14.4">
      <c r="A12" s="110" t="s">
        <v>1</v>
      </c>
      <c r="B12" s="112" t="s">
        <v>6</v>
      </c>
      <c r="C12" s="114" t="s">
        <v>37</v>
      </c>
      <c r="D12" s="115"/>
      <c r="E12" s="116"/>
      <c r="F12" s="80"/>
      <c r="G12" s="117" t="s">
        <v>4</v>
      </c>
      <c r="H12" s="118"/>
      <c r="I12" s="119" t="s">
        <v>7</v>
      </c>
      <c r="J12" s="120"/>
      <c r="K12" s="93" t="s">
        <v>2</v>
      </c>
      <c r="L12" s="94"/>
      <c r="M12" s="94"/>
      <c r="N12" s="95"/>
      <c r="O12" s="96"/>
    </row>
    <row r="13" spans="1:51" ht="27.9" customHeight="1">
      <c r="A13" s="111"/>
      <c r="B13" s="113"/>
      <c r="C13" s="58" t="s">
        <v>15</v>
      </c>
      <c r="D13" s="18" t="s">
        <v>16</v>
      </c>
      <c r="E13" s="52" t="s">
        <v>41</v>
      </c>
      <c r="F13" s="92" t="s">
        <v>19</v>
      </c>
      <c r="G13" s="81" t="s">
        <v>20</v>
      </c>
      <c r="H13" s="19" t="s">
        <v>14</v>
      </c>
      <c r="I13" s="19" t="s">
        <v>17</v>
      </c>
      <c r="J13" s="63" t="s">
        <v>19</v>
      </c>
      <c r="K13" s="64" t="s">
        <v>21</v>
      </c>
      <c r="L13" s="20" t="s">
        <v>22</v>
      </c>
      <c r="M13" s="20" t="s">
        <v>23</v>
      </c>
      <c r="N13" s="20" t="s">
        <v>24</v>
      </c>
      <c r="O13" s="21" t="s">
        <v>18</v>
      </c>
    </row>
    <row r="14" spans="1:51">
      <c r="A14" s="30"/>
      <c r="B14" s="55"/>
      <c r="C14" s="59"/>
      <c r="D14" s="31"/>
      <c r="E14" s="53" t="str">
        <f t="shared" ref="E14:E35" si="0">IF(AND(C14="",D14=""),"",(D14-C14)*24)</f>
        <v/>
      </c>
      <c r="F14" s="89" t="e">
        <f>Tabelle22[[#This Row],[Total]]*$O$5</f>
        <v>#VALUE!</v>
      </c>
      <c r="G14" s="50"/>
      <c r="H14" s="31"/>
      <c r="I14" s="65" t="str">
        <f t="shared" ref="I14:I35" si="1">IF(AND(G14="",H14=""),"",(H14-G14)*24)</f>
        <v/>
      </c>
      <c r="J14" s="33" t="str">
        <f t="shared" ref="J14:J35" si="2">IF(I14="","",IF(I14&lt;=3,40,IF(I14&gt;=3,75,IF(I14&gt;5,150))))</f>
        <v/>
      </c>
      <c r="K14" s="67"/>
      <c r="L14" s="32"/>
      <c r="M14" s="32"/>
      <c r="N14" s="79"/>
      <c r="O14" s="33" t="str">
        <f>IF(AND(K14="",L14="",M14=""),"",SUM(L14:M14)+(K14*0.7))</f>
        <v/>
      </c>
    </row>
    <row r="15" spans="1:51">
      <c r="A15" s="34"/>
      <c r="B15" s="56"/>
      <c r="C15" s="60"/>
      <c r="D15" s="35"/>
      <c r="E15" s="53" t="str">
        <f t="shared" si="0"/>
        <v/>
      </c>
      <c r="F15" s="89" t="e">
        <f>Tabelle22[[#This Row],[Total]]*$O$5</f>
        <v>#VALUE!</v>
      </c>
      <c r="G15" s="50"/>
      <c r="H15" s="35"/>
      <c r="I15" s="66" t="str">
        <f t="shared" si="1"/>
        <v/>
      </c>
      <c r="J15" s="38" t="str">
        <f t="shared" si="2"/>
        <v/>
      </c>
      <c r="K15" s="70"/>
      <c r="L15" s="37"/>
      <c r="M15" s="37"/>
      <c r="N15" s="36"/>
      <c r="O15" s="38" t="str">
        <f t="shared" ref="O15:O35" si="3">IF(AND(K15="",L15="",M15=""),"",SUM(L15:M15)+(K15*0.7))</f>
        <v/>
      </c>
    </row>
    <row r="16" spans="1:51">
      <c r="A16" s="34"/>
      <c r="B16" s="56"/>
      <c r="C16" s="60"/>
      <c r="D16" s="35"/>
      <c r="E16" s="53" t="str">
        <f t="shared" si="0"/>
        <v/>
      </c>
      <c r="F16" s="89" t="e">
        <f>Tabelle22[[#This Row],[Total]]*$O$5</f>
        <v>#VALUE!</v>
      </c>
      <c r="G16" s="51"/>
      <c r="H16" s="35"/>
      <c r="I16" s="66" t="str">
        <f t="shared" si="1"/>
        <v/>
      </c>
      <c r="J16" s="33" t="str">
        <f t="shared" si="2"/>
        <v/>
      </c>
      <c r="K16" s="68"/>
      <c r="L16" s="37"/>
      <c r="M16" s="37"/>
      <c r="N16" s="36"/>
      <c r="O16" s="38" t="str">
        <f t="shared" si="3"/>
        <v/>
      </c>
    </row>
    <row r="17" spans="1:15">
      <c r="A17" s="34"/>
      <c r="B17" s="56"/>
      <c r="C17" s="60"/>
      <c r="D17" s="35"/>
      <c r="E17" s="53" t="str">
        <f t="shared" si="0"/>
        <v/>
      </c>
      <c r="F17" s="89" t="e">
        <f>Tabelle22[[#This Row],[Total]]*$O$5</f>
        <v>#VALUE!</v>
      </c>
      <c r="G17" s="51"/>
      <c r="H17" s="35"/>
      <c r="I17" s="66" t="str">
        <f t="shared" si="1"/>
        <v/>
      </c>
      <c r="J17" s="38" t="str">
        <f t="shared" si="2"/>
        <v/>
      </c>
      <c r="K17" s="68"/>
      <c r="L17" s="37"/>
      <c r="M17" s="37"/>
      <c r="N17" s="36"/>
      <c r="O17" s="38" t="str">
        <f t="shared" si="3"/>
        <v/>
      </c>
    </row>
    <row r="18" spans="1:15">
      <c r="A18" s="34"/>
      <c r="B18" s="56"/>
      <c r="C18" s="60"/>
      <c r="D18" s="35"/>
      <c r="E18" s="53" t="str">
        <f t="shared" si="0"/>
        <v/>
      </c>
      <c r="F18" s="89" t="e">
        <f>Tabelle22[[#This Row],[Total]]*$O$5</f>
        <v>#VALUE!</v>
      </c>
      <c r="G18" s="51"/>
      <c r="H18" s="35"/>
      <c r="I18" s="66" t="str">
        <f t="shared" si="1"/>
        <v/>
      </c>
      <c r="J18" s="33" t="str">
        <f t="shared" si="2"/>
        <v/>
      </c>
      <c r="K18" s="68"/>
      <c r="L18" s="37"/>
      <c r="M18" s="37"/>
      <c r="N18" s="36"/>
      <c r="O18" s="38" t="str">
        <f t="shared" si="3"/>
        <v/>
      </c>
    </row>
    <row r="19" spans="1:15">
      <c r="A19" s="34"/>
      <c r="B19" s="56"/>
      <c r="C19" s="60"/>
      <c r="D19" s="35"/>
      <c r="E19" s="53" t="str">
        <f t="shared" si="0"/>
        <v/>
      </c>
      <c r="F19" s="89" t="e">
        <f>Tabelle22[[#This Row],[Total]]*$O$5</f>
        <v>#VALUE!</v>
      </c>
      <c r="G19" s="51"/>
      <c r="H19" s="35"/>
      <c r="I19" s="66" t="str">
        <f t="shared" si="1"/>
        <v/>
      </c>
      <c r="J19" s="38" t="str">
        <f t="shared" si="2"/>
        <v/>
      </c>
      <c r="K19" s="68"/>
      <c r="L19" s="37"/>
      <c r="M19" s="37"/>
      <c r="N19" s="36"/>
      <c r="O19" s="38" t="str">
        <f t="shared" si="3"/>
        <v/>
      </c>
    </row>
    <row r="20" spans="1:15">
      <c r="A20" s="34"/>
      <c r="B20" s="56"/>
      <c r="C20" s="60"/>
      <c r="D20" s="35"/>
      <c r="E20" s="53" t="str">
        <f t="shared" si="0"/>
        <v/>
      </c>
      <c r="F20" s="89" t="e">
        <f>Tabelle22[[#This Row],[Total]]*$O$5</f>
        <v>#VALUE!</v>
      </c>
      <c r="G20" s="51"/>
      <c r="H20" s="35"/>
      <c r="I20" s="66" t="str">
        <f t="shared" si="1"/>
        <v/>
      </c>
      <c r="J20" s="33" t="str">
        <f t="shared" si="2"/>
        <v/>
      </c>
      <c r="K20" s="68"/>
      <c r="L20" s="37"/>
      <c r="M20" s="37"/>
      <c r="N20" s="36"/>
      <c r="O20" s="38" t="str">
        <f t="shared" si="3"/>
        <v/>
      </c>
    </row>
    <row r="21" spans="1:15">
      <c r="A21" s="34"/>
      <c r="B21" s="56"/>
      <c r="C21" s="60"/>
      <c r="D21" s="35"/>
      <c r="E21" s="53" t="str">
        <f t="shared" si="0"/>
        <v/>
      </c>
      <c r="F21" s="89" t="e">
        <f>Tabelle22[[#This Row],[Total]]*$O$5</f>
        <v>#VALUE!</v>
      </c>
      <c r="G21" s="51"/>
      <c r="H21" s="35"/>
      <c r="I21" s="66" t="str">
        <f t="shared" si="1"/>
        <v/>
      </c>
      <c r="J21" s="38" t="str">
        <f t="shared" si="2"/>
        <v/>
      </c>
      <c r="K21" s="68"/>
      <c r="L21" s="37"/>
      <c r="M21" s="37"/>
      <c r="N21" s="36"/>
      <c r="O21" s="38" t="str">
        <f t="shared" si="3"/>
        <v/>
      </c>
    </row>
    <row r="22" spans="1:15">
      <c r="A22" s="34"/>
      <c r="B22" s="56"/>
      <c r="C22" s="60"/>
      <c r="D22" s="35"/>
      <c r="E22" s="53" t="str">
        <f t="shared" si="0"/>
        <v/>
      </c>
      <c r="F22" s="89" t="e">
        <f>Tabelle22[[#This Row],[Total]]*$O$5</f>
        <v>#VALUE!</v>
      </c>
      <c r="G22" s="51"/>
      <c r="H22" s="35"/>
      <c r="I22" s="66" t="str">
        <f t="shared" si="1"/>
        <v/>
      </c>
      <c r="J22" s="33" t="str">
        <f t="shared" si="2"/>
        <v/>
      </c>
      <c r="K22" s="68"/>
      <c r="L22" s="37"/>
      <c r="M22" s="37"/>
      <c r="N22" s="36"/>
      <c r="O22" s="38" t="str">
        <f>IF(AND(K22="",L22="",M22=""),"",SUM(L22:M22)+(K22*0.7))</f>
        <v/>
      </c>
    </row>
    <row r="23" spans="1:15">
      <c r="A23" s="34"/>
      <c r="B23" s="56"/>
      <c r="C23" s="60"/>
      <c r="D23" s="35"/>
      <c r="E23" s="53" t="str">
        <f t="shared" si="0"/>
        <v/>
      </c>
      <c r="F23" s="89" t="e">
        <f>Tabelle22[[#This Row],[Total]]*$O$5</f>
        <v>#VALUE!</v>
      </c>
      <c r="G23" s="51"/>
      <c r="H23" s="35"/>
      <c r="I23" s="66" t="str">
        <f t="shared" si="1"/>
        <v/>
      </c>
      <c r="J23" s="38" t="str">
        <f t="shared" si="2"/>
        <v/>
      </c>
      <c r="K23" s="68"/>
      <c r="L23" s="37"/>
      <c r="M23" s="37"/>
      <c r="N23" s="36"/>
      <c r="O23" s="38" t="str">
        <f>IF(AND(K23="",L23="",M23=""),"",SUM(L23:M23)+(K23*0.7))</f>
        <v/>
      </c>
    </row>
    <row r="24" spans="1:15">
      <c r="A24" s="34"/>
      <c r="B24" s="56"/>
      <c r="C24" s="60"/>
      <c r="D24" s="35"/>
      <c r="E24" s="53" t="str">
        <f t="shared" si="0"/>
        <v/>
      </c>
      <c r="F24" s="89" t="e">
        <f>Tabelle22[[#This Row],[Total]]*$O$5</f>
        <v>#VALUE!</v>
      </c>
      <c r="G24" s="51"/>
      <c r="H24" s="35"/>
      <c r="I24" s="66" t="str">
        <f t="shared" si="1"/>
        <v/>
      </c>
      <c r="J24" s="33" t="str">
        <f t="shared" si="2"/>
        <v/>
      </c>
      <c r="K24" s="68"/>
      <c r="L24" s="37"/>
      <c r="M24" s="37"/>
      <c r="N24" s="36"/>
      <c r="O24" s="38" t="str">
        <f t="shared" si="3"/>
        <v/>
      </c>
    </row>
    <row r="25" spans="1:15">
      <c r="A25" s="34"/>
      <c r="B25" s="56"/>
      <c r="C25" s="60"/>
      <c r="D25" s="35"/>
      <c r="E25" s="53" t="str">
        <f t="shared" si="0"/>
        <v/>
      </c>
      <c r="F25" s="89" t="e">
        <f>Tabelle22[[#This Row],[Total]]*$O$5</f>
        <v>#VALUE!</v>
      </c>
      <c r="G25" s="51"/>
      <c r="H25" s="35"/>
      <c r="I25" s="66" t="str">
        <f t="shared" si="1"/>
        <v/>
      </c>
      <c r="J25" s="38" t="str">
        <f t="shared" si="2"/>
        <v/>
      </c>
      <c r="K25" s="68"/>
      <c r="L25" s="37"/>
      <c r="M25" s="37"/>
      <c r="N25" s="36"/>
      <c r="O25" s="38" t="str">
        <f t="shared" si="3"/>
        <v/>
      </c>
    </row>
    <row r="26" spans="1:15">
      <c r="A26" s="34"/>
      <c r="B26" s="56"/>
      <c r="C26" s="60"/>
      <c r="D26" s="35"/>
      <c r="E26" s="53" t="str">
        <f t="shared" si="0"/>
        <v/>
      </c>
      <c r="F26" s="89" t="e">
        <f>Tabelle22[[#This Row],[Total]]*$O$5</f>
        <v>#VALUE!</v>
      </c>
      <c r="G26" s="51"/>
      <c r="H26" s="35"/>
      <c r="I26" s="66" t="str">
        <f t="shared" si="1"/>
        <v/>
      </c>
      <c r="J26" s="33" t="str">
        <f t="shared" si="2"/>
        <v/>
      </c>
      <c r="K26" s="68"/>
      <c r="L26" s="37"/>
      <c r="M26" s="37"/>
      <c r="N26" s="36"/>
      <c r="O26" s="38" t="str">
        <f t="shared" si="3"/>
        <v/>
      </c>
    </row>
    <row r="27" spans="1:15">
      <c r="A27" s="34"/>
      <c r="B27" s="56"/>
      <c r="C27" s="60"/>
      <c r="D27" s="35"/>
      <c r="E27" s="53" t="str">
        <f t="shared" si="0"/>
        <v/>
      </c>
      <c r="F27" s="89" t="e">
        <f>Tabelle22[[#This Row],[Total]]*$O$5</f>
        <v>#VALUE!</v>
      </c>
      <c r="G27" s="51"/>
      <c r="H27" s="35"/>
      <c r="I27" s="66" t="str">
        <f t="shared" si="1"/>
        <v/>
      </c>
      <c r="J27" s="38" t="str">
        <f t="shared" si="2"/>
        <v/>
      </c>
      <c r="K27" s="68"/>
      <c r="L27" s="37"/>
      <c r="M27" s="37"/>
      <c r="N27" s="36"/>
      <c r="O27" s="38" t="str">
        <f t="shared" si="3"/>
        <v/>
      </c>
    </row>
    <row r="28" spans="1:15">
      <c r="A28" s="34"/>
      <c r="B28" s="56"/>
      <c r="C28" s="60"/>
      <c r="D28" s="35"/>
      <c r="E28" s="53" t="str">
        <f t="shared" si="0"/>
        <v/>
      </c>
      <c r="F28" s="89" t="e">
        <f>Tabelle22[[#This Row],[Total]]*$O$5</f>
        <v>#VALUE!</v>
      </c>
      <c r="G28" s="51"/>
      <c r="H28" s="35"/>
      <c r="I28" s="66" t="str">
        <f t="shared" si="1"/>
        <v/>
      </c>
      <c r="J28" s="33" t="str">
        <f t="shared" si="2"/>
        <v/>
      </c>
      <c r="K28" s="68"/>
      <c r="L28" s="37"/>
      <c r="M28" s="37"/>
      <c r="N28" s="36"/>
      <c r="O28" s="38" t="str">
        <f t="shared" si="3"/>
        <v/>
      </c>
    </row>
    <row r="29" spans="1:15">
      <c r="A29" s="34"/>
      <c r="B29" s="56"/>
      <c r="C29" s="60"/>
      <c r="D29" s="35"/>
      <c r="E29" s="53" t="str">
        <f t="shared" si="0"/>
        <v/>
      </c>
      <c r="F29" s="89" t="e">
        <f>Tabelle22[[#This Row],[Total]]*$O$5</f>
        <v>#VALUE!</v>
      </c>
      <c r="G29" s="51"/>
      <c r="H29" s="35"/>
      <c r="I29" s="66" t="str">
        <f t="shared" si="1"/>
        <v/>
      </c>
      <c r="J29" s="38" t="str">
        <f t="shared" si="2"/>
        <v/>
      </c>
      <c r="K29" s="68"/>
      <c r="L29" s="37"/>
      <c r="M29" s="37"/>
      <c r="N29" s="36"/>
      <c r="O29" s="38" t="str">
        <f t="shared" si="3"/>
        <v/>
      </c>
    </row>
    <row r="30" spans="1:15">
      <c r="A30" s="34"/>
      <c r="B30" s="56"/>
      <c r="C30" s="60"/>
      <c r="D30" s="35"/>
      <c r="E30" s="53" t="str">
        <f t="shared" si="0"/>
        <v/>
      </c>
      <c r="F30" s="89" t="e">
        <f>Tabelle22[[#This Row],[Total]]*$O$5</f>
        <v>#VALUE!</v>
      </c>
      <c r="G30" s="51"/>
      <c r="H30" s="35"/>
      <c r="I30" s="66" t="str">
        <f t="shared" si="1"/>
        <v/>
      </c>
      <c r="J30" s="33" t="str">
        <f t="shared" si="2"/>
        <v/>
      </c>
      <c r="K30" s="68"/>
      <c r="L30" s="37"/>
      <c r="M30" s="37"/>
      <c r="N30" s="36"/>
      <c r="O30" s="38" t="str">
        <f t="shared" si="3"/>
        <v/>
      </c>
    </row>
    <row r="31" spans="1:15">
      <c r="A31" s="34"/>
      <c r="B31" s="56"/>
      <c r="C31" s="60"/>
      <c r="D31" s="35"/>
      <c r="E31" s="53" t="str">
        <f t="shared" si="0"/>
        <v/>
      </c>
      <c r="F31" s="89" t="e">
        <f>Tabelle22[[#This Row],[Total]]*$O$5</f>
        <v>#VALUE!</v>
      </c>
      <c r="G31" s="51"/>
      <c r="H31" s="35"/>
      <c r="I31" s="66" t="str">
        <f t="shared" si="1"/>
        <v/>
      </c>
      <c r="J31" s="38" t="str">
        <f t="shared" si="2"/>
        <v/>
      </c>
      <c r="K31" s="68"/>
      <c r="L31" s="37"/>
      <c r="M31" s="37"/>
      <c r="N31" s="36"/>
      <c r="O31" s="38" t="str">
        <f t="shared" si="3"/>
        <v/>
      </c>
    </row>
    <row r="32" spans="1:15">
      <c r="A32" s="34"/>
      <c r="B32" s="56"/>
      <c r="C32" s="60"/>
      <c r="D32" s="35"/>
      <c r="E32" s="53" t="str">
        <f t="shared" si="0"/>
        <v/>
      </c>
      <c r="F32" s="89" t="e">
        <f>Tabelle22[[#This Row],[Total]]*$O$5</f>
        <v>#VALUE!</v>
      </c>
      <c r="G32" s="51"/>
      <c r="H32" s="35"/>
      <c r="I32" s="66" t="str">
        <f t="shared" si="1"/>
        <v/>
      </c>
      <c r="J32" s="33" t="str">
        <f t="shared" si="2"/>
        <v/>
      </c>
      <c r="K32" s="68"/>
      <c r="L32" s="37"/>
      <c r="M32" s="37"/>
      <c r="N32" s="36"/>
      <c r="O32" s="38" t="str">
        <f t="shared" si="3"/>
        <v/>
      </c>
    </row>
    <row r="33" spans="1:15" ht="15" customHeight="1">
      <c r="A33" s="34"/>
      <c r="B33" s="56"/>
      <c r="C33" s="60"/>
      <c r="D33" s="35"/>
      <c r="E33" s="53" t="str">
        <f t="shared" si="0"/>
        <v/>
      </c>
      <c r="F33" s="89" t="e">
        <f>Tabelle22[[#This Row],[Total]]*$O$5</f>
        <v>#VALUE!</v>
      </c>
      <c r="G33" s="51"/>
      <c r="H33" s="35"/>
      <c r="I33" s="66" t="str">
        <f t="shared" si="1"/>
        <v/>
      </c>
      <c r="J33" s="38" t="str">
        <f t="shared" si="2"/>
        <v/>
      </c>
      <c r="K33" s="68"/>
      <c r="L33" s="37"/>
      <c r="M33" s="37"/>
      <c r="N33" s="36"/>
      <c r="O33" s="38" t="str">
        <f t="shared" si="3"/>
        <v/>
      </c>
    </row>
    <row r="34" spans="1:15">
      <c r="A34" s="34"/>
      <c r="B34" s="56"/>
      <c r="C34" s="60"/>
      <c r="D34" s="35"/>
      <c r="E34" s="53" t="str">
        <f t="shared" si="0"/>
        <v/>
      </c>
      <c r="F34" s="89" t="e">
        <f>Tabelle22[[#This Row],[Total]]*$O$5</f>
        <v>#VALUE!</v>
      </c>
      <c r="G34" s="51"/>
      <c r="H34" s="35"/>
      <c r="I34" s="66" t="str">
        <f t="shared" si="1"/>
        <v/>
      </c>
      <c r="J34" s="33" t="str">
        <f t="shared" si="2"/>
        <v/>
      </c>
      <c r="K34" s="68"/>
      <c r="L34" s="37"/>
      <c r="M34" s="37"/>
      <c r="N34" s="36"/>
      <c r="O34" s="38" t="str">
        <f t="shared" si="3"/>
        <v/>
      </c>
    </row>
    <row r="35" spans="1:15">
      <c r="A35" s="39"/>
      <c r="B35" s="57"/>
      <c r="C35" s="61"/>
      <c r="D35" s="40"/>
      <c r="E35" s="53" t="str">
        <f t="shared" si="0"/>
        <v/>
      </c>
      <c r="F35" s="89" t="e">
        <f>Tabelle22[[#This Row],[Total]]*$O$5</f>
        <v>#VALUE!</v>
      </c>
      <c r="G35" s="51"/>
      <c r="H35" s="35"/>
      <c r="I35" s="66" t="str">
        <f t="shared" si="1"/>
        <v/>
      </c>
      <c r="J35" s="38" t="str">
        <f t="shared" si="2"/>
        <v/>
      </c>
      <c r="K35" s="69"/>
      <c r="L35" s="42"/>
      <c r="M35" s="42"/>
      <c r="N35" s="41"/>
      <c r="O35" s="43" t="str">
        <f t="shared" si="3"/>
        <v/>
      </c>
    </row>
    <row r="36" spans="1:15" s="16" customFormat="1" ht="20.100000000000001" customHeight="1" thickBot="1">
      <c r="B36" s="15"/>
      <c r="C36" s="62" t="s">
        <v>7</v>
      </c>
      <c r="D36" s="22" t="s">
        <v>8</v>
      </c>
      <c r="E36" s="54">
        <f>SUM(Tabelle22[[#All],[Total]])</f>
        <v>0</v>
      </c>
      <c r="F36" s="90" t="e">
        <f>SUBTOTAL(109,Tabelle22[[#All],[Spalte1]])</f>
        <v>#VALUE!</v>
      </c>
      <c r="G36" s="48"/>
      <c r="H36" s="48"/>
      <c r="I36" s="49" t="s">
        <v>5</v>
      </c>
      <c r="J36" s="11">
        <f>SUM(Tabelle22[[#All],[Total2]])</f>
        <v>0</v>
      </c>
      <c r="K36" s="71" t="str">
        <f>IF(SUBTOTAL(109,Tabelle22[[#All],[Auto]])&gt;0,SUBTOTAL(109,Tabelle22[[#All],[Auto]]),"")</f>
        <v/>
      </c>
      <c r="L36" s="72" t="str">
        <f>IF(SUBTOTAL(109,Tabelle22[[#All],[ÖV]])&gt;0,SUBTOTAL(109,Tabelle22[[#All],[ÖV]]),"")</f>
        <v/>
      </c>
      <c r="M36" s="72" t="str">
        <f>IF(SUBTOTAL(109,Tabelle22[[#All],[Div.]])&gt;0,SUBTOTAL(109,Tabelle22[[#All],[Div.]]),"")</f>
        <v/>
      </c>
      <c r="N36" s="22" t="s">
        <v>3</v>
      </c>
      <c r="O36" s="12">
        <f>SUM(Tabelle22[[#All],[Total3]])</f>
        <v>0</v>
      </c>
    </row>
    <row r="37" spans="1:15" ht="24.9" customHeight="1" thickBot="1">
      <c r="A37" s="16"/>
      <c r="B37" s="77"/>
      <c r="C37" s="15"/>
      <c r="D37" s="23"/>
      <c r="E37" s="23"/>
      <c r="F37" s="23"/>
      <c r="G37" s="23"/>
      <c r="H37" s="23"/>
      <c r="I37" s="97" t="s">
        <v>9</v>
      </c>
      <c r="J37" s="98"/>
      <c r="K37" s="98"/>
      <c r="L37" s="98"/>
      <c r="M37" s="98"/>
      <c r="N37" s="24" t="s">
        <v>3</v>
      </c>
      <c r="O37" s="13">
        <f>SUM(J36+O36)</f>
        <v>0</v>
      </c>
    </row>
    <row r="38" spans="1:15">
      <c r="A38" s="25"/>
      <c r="B38" s="82" t="s">
        <v>34</v>
      </c>
      <c r="C38" s="26"/>
      <c r="D38" s="26"/>
      <c r="E38" s="26"/>
      <c r="F38" s="26"/>
      <c r="G38" s="26"/>
      <c r="H38" s="26"/>
      <c r="I38" s="27"/>
      <c r="J38" s="28"/>
      <c r="L38" s="28"/>
      <c r="M38" s="28"/>
      <c r="O38" s="28"/>
    </row>
    <row r="39" spans="1:15" s="75" customFormat="1" ht="68.400000000000006" customHeight="1">
      <c r="B39" s="78" t="s">
        <v>38</v>
      </c>
      <c r="C39" s="29" t="s">
        <v>1</v>
      </c>
      <c r="D39" s="99"/>
      <c r="E39" s="100"/>
      <c r="F39" s="91"/>
      <c r="G39" s="45"/>
      <c r="H39" s="45"/>
      <c r="I39" s="29"/>
      <c r="J39" s="101" t="s">
        <v>39</v>
      </c>
      <c r="K39" s="102"/>
      <c r="L39" s="102"/>
      <c r="M39" s="103"/>
      <c r="N39" s="104"/>
      <c r="O39" s="104"/>
    </row>
    <row r="41" spans="1:15">
      <c r="B41" s="15"/>
    </row>
    <row r="42" spans="1:15">
      <c r="B42" s="76"/>
    </row>
  </sheetData>
  <mergeCells count="15">
    <mergeCell ref="A12:A13"/>
    <mergeCell ref="B12:B13"/>
    <mergeCell ref="C12:E12"/>
    <mergeCell ref="G12:H12"/>
    <mergeCell ref="I12:J12"/>
    <mergeCell ref="G3:H3"/>
    <mergeCell ref="C6:D6"/>
    <mergeCell ref="G6:H6"/>
    <mergeCell ref="B8:J8"/>
    <mergeCell ref="D10:J10"/>
    <mergeCell ref="K12:O12"/>
    <mergeCell ref="I37:M37"/>
    <mergeCell ref="D39:E39"/>
    <mergeCell ref="J39:L39"/>
    <mergeCell ref="M39:O39"/>
  </mergeCells>
  <conditionalFormatting sqref="E36:H36">
    <cfRule type="cellIs" dxfId="38" priority="4" operator="equal">
      <formula>0</formula>
    </cfRule>
  </conditionalFormatting>
  <conditionalFormatting sqref="J36">
    <cfRule type="cellIs" dxfId="37" priority="3" operator="equal">
      <formula>0</formula>
    </cfRule>
  </conditionalFormatting>
  <conditionalFormatting sqref="O36">
    <cfRule type="cellIs" dxfId="36" priority="2" operator="equal">
      <formula>0</formula>
    </cfRule>
  </conditionalFormatting>
  <conditionalFormatting sqref="O37">
    <cfRule type="cellIs" dxfId="35" priority="1" operator="equal">
      <formula>0</formula>
    </cfRule>
  </conditionalFormatting>
  <pageMargins left="0.7" right="0.7" top="0.78740157499999996" bottom="0.78740157499999996" header="0.3" footer="0.3"/>
  <pageSetup paperSize="9" scale="77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 Kernen</dc:creator>
  <cp:lastModifiedBy>Schindler Lilo</cp:lastModifiedBy>
  <cp:lastPrinted>2023-08-14T13:23:31Z</cp:lastPrinted>
  <dcterms:created xsi:type="dcterms:W3CDTF">2013-01-18T19:33:46Z</dcterms:created>
  <dcterms:modified xsi:type="dcterms:W3CDTF">2024-11-05T10:13:36Z</dcterms:modified>
</cp:coreProperties>
</file>